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51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17" i="1"/>
  <c r="C9"/>
  <c r="C13"/>
  <c r="C16"/>
  <c r="C19"/>
  <c r="C31"/>
  <c r="C34"/>
  <c r="C40"/>
  <c r="E24"/>
  <c r="E25"/>
  <c r="E26"/>
  <c r="E27"/>
  <c r="E28"/>
  <c r="E29"/>
  <c r="E30"/>
  <c r="E33"/>
  <c r="E23"/>
  <c r="D24"/>
  <c r="D25"/>
  <c r="D26"/>
  <c r="D27"/>
  <c r="D28"/>
  <c r="D29"/>
  <c r="D30"/>
  <c r="D33"/>
  <c r="D23"/>
  <c r="C35" l="1"/>
  <c r="C42" s="1"/>
  <c r="C20"/>
  <c r="D40"/>
  <c r="E40"/>
  <c r="E15"/>
  <c r="E17"/>
  <c r="E19" s="1"/>
  <c r="E18"/>
  <c r="E14"/>
  <c r="E12"/>
  <c r="E11"/>
  <c r="E10"/>
  <c r="E5"/>
  <c r="E6"/>
  <c r="E7"/>
  <c r="E8"/>
  <c r="D18"/>
  <c r="D15"/>
  <c r="D11"/>
  <c r="D12"/>
  <c r="D19"/>
  <c r="D14"/>
  <c r="D16" s="1"/>
  <c r="D10"/>
  <c r="D5"/>
  <c r="D6"/>
  <c r="D7"/>
  <c r="D8"/>
  <c r="E16"/>
  <c r="C43" l="1"/>
  <c r="C45" s="1"/>
  <c r="D4" s="1"/>
  <c r="E34"/>
  <c r="D34"/>
  <c r="E31"/>
  <c r="E35" s="1"/>
  <c r="E42" s="1"/>
  <c r="D31"/>
  <c r="E13"/>
  <c r="D13"/>
  <c r="D20" s="1"/>
  <c r="E9"/>
  <c r="E20" s="1"/>
  <c r="D9"/>
  <c r="E43" l="1"/>
  <c r="D35"/>
  <c r="D42" s="1"/>
  <c r="D43" l="1"/>
  <c r="D45" s="1"/>
  <c r="E4" s="1"/>
  <c r="E45" s="1"/>
</calcChain>
</file>

<file path=xl/sharedStrings.xml><?xml version="1.0" encoding="utf-8"?>
<sst xmlns="http://schemas.openxmlformats.org/spreadsheetml/2006/main" count="46" uniqueCount="46">
  <si>
    <t>ROZPOČTOVÝ VÝHLED</t>
  </si>
  <si>
    <t>Příjmy v tis.Kč za období:</t>
  </si>
  <si>
    <t>Položka výkazu</t>
  </si>
  <si>
    <t>Počáteční stav fin.prostředků k 1.1.</t>
  </si>
  <si>
    <t>Daně z příjmů</t>
  </si>
  <si>
    <t>vnitřní daně</t>
  </si>
  <si>
    <t>Poplatky</t>
  </si>
  <si>
    <t>Majetkové daně</t>
  </si>
  <si>
    <t>Třída 1 CELKEM</t>
  </si>
  <si>
    <t>Příjmy z vlastní činnosti</t>
  </si>
  <si>
    <t>Přijaté platby</t>
  </si>
  <si>
    <t>Ostatní nedaňové příjmy</t>
  </si>
  <si>
    <t>Třída 2 CELKEM</t>
  </si>
  <si>
    <t>Příjmy z prodeje majetku</t>
  </si>
  <si>
    <t>Příjmy z prodeje akcií a maj.podílů</t>
  </si>
  <si>
    <t>Třída 3 CELKEM</t>
  </si>
  <si>
    <t>Běžné dotace</t>
  </si>
  <si>
    <t>Investiční dotace</t>
  </si>
  <si>
    <t>Třída 4 CELKEM</t>
  </si>
  <si>
    <t>PŘÍJMY CELKEM</t>
  </si>
  <si>
    <t>1+2+3+4</t>
  </si>
  <si>
    <t>Výdaje v tis.Kč za období:</t>
  </si>
  <si>
    <t>Výdaje na platy a provedenou práci</t>
  </si>
  <si>
    <t>Běžné výdaje</t>
  </si>
  <si>
    <t xml:space="preserve"> - z toho úroky</t>
  </si>
  <si>
    <t xml:space="preserve"> - z toho nájemné, leasing</t>
  </si>
  <si>
    <t>Neinvestiční trasfery</t>
  </si>
  <si>
    <t>Neinvestiční transfery rozpočtům</t>
  </si>
  <si>
    <t>Neinvestiční transfery obyvatelstvu</t>
  </si>
  <si>
    <t>Ostatní neinvestiční výdaje</t>
  </si>
  <si>
    <t>Třída 5 CELKEM</t>
  </si>
  <si>
    <t>Investiční výdaje</t>
  </si>
  <si>
    <t>Kapitálové transfery</t>
  </si>
  <si>
    <t>Třída 6 CELKEM</t>
  </si>
  <si>
    <t>VÝDAJE CELKEM</t>
  </si>
  <si>
    <t>Financování v tis.Kč za období:</t>
  </si>
  <si>
    <t>Dlouhodobé přijaté půjčené prostředky</t>
  </si>
  <si>
    <t>Uhrazené splátky dlouh.přijatých půjčených prostředků</t>
  </si>
  <si>
    <t>Financování CELKEM</t>
  </si>
  <si>
    <t>Výdaje + financování celkem</t>
  </si>
  <si>
    <t>Příjmy-výdaje - financování celkem</t>
  </si>
  <si>
    <t>Stav peněžních prostředků k 31.12.</t>
  </si>
  <si>
    <t>55+59</t>
  </si>
  <si>
    <t>5+6</t>
  </si>
  <si>
    <t>vyvěšeno:</t>
  </si>
  <si>
    <t xml:space="preserve">Sejmuto: </t>
  </si>
</sst>
</file>

<file path=xl/styles.xml><?xml version="1.0" encoding="utf-8"?>
<styleSheet xmlns="http://schemas.openxmlformats.org/spreadsheetml/2006/main">
  <numFmts count="1">
    <numFmt numFmtId="164" formatCode="#,##0.00\ _K_č"/>
  </numFmts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164" fontId="4" fillId="4" borderId="5" xfId="0" applyNumberFormat="1" applyFont="1" applyFill="1" applyBorder="1" applyAlignment="1">
      <alignment horizontal="center"/>
    </xf>
    <xf numFmtId="164" fontId="4" fillId="4" borderId="6" xfId="0" applyNumberFormat="1" applyFont="1" applyFill="1" applyBorder="1" applyAlignment="1">
      <alignment horizontal="center"/>
    </xf>
    <xf numFmtId="164" fontId="1" fillId="4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8"/>
  <sheetViews>
    <sheetView tabSelected="1" workbookViewId="0">
      <selection activeCell="C35" sqref="C35"/>
    </sheetView>
  </sheetViews>
  <sheetFormatPr defaultRowHeight="15"/>
  <cols>
    <col min="1" max="1" width="39.42578125" customWidth="1"/>
    <col min="2" max="2" width="11.140625" customWidth="1"/>
    <col min="3" max="3" width="11.85546875" bestFit="1" customWidth="1"/>
    <col min="4" max="4" width="12.42578125" customWidth="1"/>
    <col min="5" max="5" width="11.7109375" customWidth="1"/>
  </cols>
  <sheetData>
    <row r="1" spans="1:5" ht="21">
      <c r="A1" s="27" t="s">
        <v>0</v>
      </c>
      <c r="B1" s="27"/>
      <c r="C1" s="27"/>
      <c r="D1" s="27"/>
      <c r="E1" s="27"/>
    </row>
    <row r="2" spans="1:5" ht="15.75" thickBot="1"/>
    <row r="3" spans="1:5" ht="27" customHeight="1">
      <c r="A3" s="19" t="s">
        <v>1</v>
      </c>
      <c r="B3" s="20" t="s">
        <v>2</v>
      </c>
      <c r="C3" s="21">
        <v>2018</v>
      </c>
      <c r="D3" s="21">
        <v>2019</v>
      </c>
      <c r="E3" s="22">
        <v>2020</v>
      </c>
    </row>
    <row r="4" spans="1:5">
      <c r="A4" s="1" t="s">
        <v>3</v>
      </c>
      <c r="B4" s="2"/>
      <c r="C4" s="23">
        <v>1569.7</v>
      </c>
      <c r="D4" s="23">
        <f>C45</f>
        <v>1855.3200000000002</v>
      </c>
      <c r="E4" s="24">
        <f>D45</f>
        <v>2227.8610000000003</v>
      </c>
    </row>
    <row r="5" spans="1:5">
      <c r="A5" s="1" t="s">
        <v>4</v>
      </c>
      <c r="B5" s="2">
        <v>11</v>
      </c>
      <c r="C5" s="3">
        <v>989</v>
      </c>
      <c r="D5" s="3">
        <f>C5*1.05</f>
        <v>1038.45</v>
      </c>
      <c r="E5" s="4">
        <f>C5*1.1</f>
        <v>1087.9000000000001</v>
      </c>
    </row>
    <row r="6" spans="1:5">
      <c r="A6" s="1" t="s">
        <v>5</v>
      </c>
      <c r="B6" s="2">
        <v>12</v>
      </c>
      <c r="C6" s="3">
        <v>800</v>
      </c>
      <c r="D6" s="3">
        <f>C6*1.05</f>
        <v>840</v>
      </c>
      <c r="E6" s="4">
        <f>C6*1.1</f>
        <v>880.00000000000011</v>
      </c>
    </row>
    <row r="7" spans="1:5">
      <c r="A7" s="1" t="s">
        <v>6</v>
      </c>
      <c r="B7" s="2">
        <v>13</v>
      </c>
      <c r="C7" s="3">
        <v>80</v>
      </c>
      <c r="D7" s="3">
        <f>C7*1.05</f>
        <v>84</v>
      </c>
      <c r="E7" s="4">
        <f>C7*1.1</f>
        <v>88</v>
      </c>
    </row>
    <row r="8" spans="1:5">
      <c r="A8" s="1" t="s">
        <v>7</v>
      </c>
      <c r="B8" s="2">
        <v>15</v>
      </c>
      <c r="C8" s="3">
        <v>240</v>
      </c>
      <c r="D8" s="3">
        <f>C8*1.05</f>
        <v>252</v>
      </c>
      <c r="E8" s="4">
        <f>C8*1.1</f>
        <v>264</v>
      </c>
    </row>
    <row r="9" spans="1:5">
      <c r="A9" s="15" t="s">
        <v>8</v>
      </c>
      <c r="B9" s="16">
        <v>1</v>
      </c>
      <c r="C9" s="17">
        <f>SUM(C5:C8)</f>
        <v>2109</v>
      </c>
      <c r="D9" s="17">
        <f t="shared" ref="D9:E9" si="0">SUM(D5:D8)</f>
        <v>2214.4499999999998</v>
      </c>
      <c r="E9" s="18">
        <f t="shared" si="0"/>
        <v>2319.9</v>
      </c>
    </row>
    <row r="10" spans="1:5">
      <c r="A10" s="1" t="s">
        <v>9</v>
      </c>
      <c r="B10" s="2">
        <v>21</v>
      </c>
      <c r="C10" s="3">
        <v>280</v>
      </c>
      <c r="D10" s="3">
        <f>C10*1.05</f>
        <v>294</v>
      </c>
      <c r="E10" s="4">
        <f>C10*1.1</f>
        <v>308</v>
      </c>
    </row>
    <row r="11" spans="1:5">
      <c r="A11" s="1" t="s">
        <v>10</v>
      </c>
      <c r="B11" s="2">
        <v>22</v>
      </c>
      <c r="C11" s="3">
        <v>0</v>
      </c>
      <c r="D11" s="3">
        <f>C11*1.05</f>
        <v>0</v>
      </c>
      <c r="E11" s="4">
        <f>C11*1.1</f>
        <v>0</v>
      </c>
    </row>
    <row r="12" spans="1:5">
      <c r="A12" s="1" t="s">
        <v>11</v>
      </c>
      <c r="B12" s="2">
        <v>23</v>
      </c>
      <c r="C12" s="3">
        <v>96</v>
      </c>
      <c r="D12" s="3">
        <f>C12*1.05</f>
        <v>100.80000000000001</v>
      </c>
      <c r="E12" s="4">
        <f>C12*1.1</f>
        <v>105.60000000000001</v>
      </c>
    </row>
    <row r="13" spans="1:5">
      <c r="A13" s="15" t="s">
        <v>12</v>
      </c>
      <c r="B13" s="16">
        <v>2</v>
      </c>
      <c r="C13" s="17">
        <f>SUM(C10:C12)</f>
        <v>376</v>
      </c>
      <c r="D13" s="17">
        <f t="shared" ref="D13:E13" si="1">SUM(D10:D12)</f>
        <v>394.8</v>
      </c>
      <c r="E13" s="18">
        <f t="shared" si="1"/>
        <v>413.6</v>
      </c>
    </row>
    <row r="14" spans="1:5">
      <c r="A14" s="1" t="s">
        <v>13</v>
      </c>
      <c r="B14" s="2">
        <v>31</v>
      </c>
      <c r="C14" s="3">
        <v>10</v>
      </c>
      <c r="D14" s="3">
        <f>C14*1.05</f>
        <v>10.5</v>
      </c>
      <c r="E14" s="4">
        <f>C14*1.1</f>
        <v>11</v>
      </c>
    </row>
    <row r="15" spans="1:5">
      <c r="A15" s="1" t="s">
        <v>14</v>
      </c>
      <c r="B15" s="2">
        <v>32</v>
      </c>
      <c r="C15" s="3">
        <v>0</v>
      </c>
      <c r="D15" s="3">
        <f>C15*1.05</f>
        <v>0</v>
      </c>
      <c r="E15" s="4">
        <f>C15*1.1</f>
        <v>0</v>
      </c>
    </row>
    <row r="16" spans="1:5">
      <c r="A16" s="15" t="s">
        <v>15</v>
      </c>
      <c r="B16" s="16">
        <v>3</v>
      </c>
      <c r="C16" s="17">
        <f>SUM(C14:C15)</f>
        <v>10</v>
      </c>
      <c r="D16" s="17">
        <f t="shared" ref="D16" si="2">SUM(D14:D15)</f>
        <v>10.5</v>
      </c>
      <c r="E16" s="18">
        <f>C16*1.1</f>
        <v>11</v>
      </c>
    </row>
    <row r="17" spans="1:5">
      <c r="A17" s="1" t="s">
        <v>16</v>
      </c>
      <c r="B17" s="2">
        <v>41</v>
      </c>
      <c r="C17" s="3">
        <v>200</v>
      </c>
      <c r="D17" s="3">
        <f>C17*1.05+13</f>
        <v>223</v>
      </c>
      <c r="E17" s="4">
        <f>C17*1.1</f>
        <v>220.00000000000003</v>
      </c>
    </row>
    <row r="18" spans="1:5">
      <c r="A18" s="1" t="s">
        <v>17</v>
      </c>
      <c r="B18" s="2">
        <v>42</v>
      </c>
      <c r="C18" s="3">
        <v>0</v>
      </c>
      <c r="D18" s="3">
        <f>C18*1.05</f>
        <v>0</v>
      </c>
      <c r="E18" s="4">
        <f>C18*1.1</f>
        <v>0</v>
      </c>
    </row>
    <row r="19" spans="1:5">
      <c r="A19" s="15" t="s">
        <v>18</v>
      </c>
      <c r="B19" s="16">
        <v>4</v>
      </c>
      <c r="C19" s="17">
        <f>SUM(C17:C18)</f>
        <v>200</v>
      </c>
      <c r="D19" s="17">
        <f t="shared" ref="D19:E19" si="3">SUM(D17:D18)</f>
        <v>223</v>
      </c>
      <c r="E19" s="18">
        <f t="shared" si="3"/>
        <v>220.00000000000003</v>
      </c>
    </row>
    <row r="20" spans="1:5" ht="15.75">
      <c r="A20" s="5" t="s">
        <v>19</v>
      </c>
      <c r="B20" s="6" t="s">
        <v>20</v>
      </c>
      <c r="C20" s="11">
        <f>C9+C13+C16+C19</f>
        <v>2695</v>
      </c>
      <c r="D20" s="11">
        <f t="shared" ref="D20:E20" si="4">D9+D13+D16+D19</f>
        <v>2842.75</v>
      </c>
      <c r="E20" s="12">
        <f t="shared" si="4"/>
        <v>2964.5</v>
      </c>
    </row>
    <row r="21" spans="1:5">
      <c r="A21" s="1"/>
      <c r="B21" s="2"/>
      <c r="C21" s="3"/>
      <c r="D21" s="3"/>
      <c r="E21" s="4"/>
    </row>
    <row r="22" spans="1:5" ht="18.75" customHeight="1">
      <c r="A22" s="15" t="s">
        <v>21</v>
      </c>
      <c r="B22" s="2"/>
      <c r="C22" s="3"/>
      <c r="D22" s="3"/>
      <c r="E22" s="4"/>
    </row>
    <row r="23" spans="1:5">
      <c r="A23" s="1" t="s">
        <v>22</v>
      </c>
      <c r="B23" s="2">
        <v>50</v>
      </c>
      <c r="C23" s="3">
        <v>385</v>
      </c>
      <c r="D23" s="3">
        <f t="shared" ref="D23:D31" si="5">C23*1.05</f>
        <v>404.25</v>
      </c>
      <c r="E23" s="4">
        <f t="shared" ref="E23:E31" si="6">C23*1.1</f>
        <v>423.50000000000006</v>
      </c>
    </row>
    <row r="24" spans="1:5">
      <c r="A24" s="1" t="s">
        <v>23</v>
      </c>
      <c r="B24" s="2">
        <v>51</v>
      </c>
      <c r="C24" s="3">
        <v>1859.58</v>
      </c>
      <c r="D24" s="3">
        <f t="shared" si="5"/>
        <v>1952.559</v>
      </c>
      <c r="E24" s="4">
        <f t="shared" si="6"/>
        <v>2045.538</v>
      </c>
    </row>
    <row r="25" spans="1:5">
      <c r="A25" s="1" t="s">
        <v>24</v>
      </c>
      <c r="B25" s="2">
        <v>514</v>
      </c>
      <c r="C25" s="3">
        <v>7</v>
      </c>
      <c r="D25" s="3">
        <f t="shared" si="5"/>
        <v>7.3500000000000005</v>
      </c>
      <c r="E25" s="4">
        <f t="shared" si="6"/>
        <v>7.7000000000000011</v>
      </c>
    </row>
    <row r="26" spans="1:5">
      <c r="A26" s="1" t="s">
        <v>25</v>
      </c>
      <c r="B26" s="2">
        <v>5164</v>
      </c>
      <c r="C26" s="3">
        <v>0</v>
      </c>
      <c r="D26" s="3">
        <f t="shared" si="5"/>
        <v>0</v>
      </c>
      <c r="E26" s="4">
        <f t="shared" si="6"/>
        <v>0</v>
      </c>
    </row>
    <row r="27" spans="1:5">
      <c r="A27" s="1" t="s">
        <v>26</v>
      </c>
      <c r="B27" s="2">
        <v>52</v>
      </c>
      <c r="C27" s="3">
        <v>6</v>
      </c>
      <c r="D27" s="3">
        <f t="shared" si="5"/>
        <v>6.3000000000000007</v>
      </c>
      <c r="E27" s="4">
        <f t="shared" si="6"/>
        <v>6.6000000000000005</v>
      </c>
    </row>
    <row r="28" spans="1:5">
      <c r="A28" s="1" t="s">
        <v>27</v>
      </c>
      <c r="B28" s="2">
        <v>53</v>
      </c>
      <c r="C28" s="3">
        <v>95</v>
      </c>
      <c r="D28" s="3">
        <f t="shared" si="5"/>
        <v>99.75</v>
      </c>
      <c r="E28" s="4">
        <f t="shared" si="6"/>
        <v>104.50000000000001</v>
      </c>
    </row>
    <row r="29" spans="1:5">
      <c r="A29" s="1" t="s">
        <v>28</v>
      </c>
      <c r="B29" s="2">
        <v>54</v>
      </c>
      <c r="C29" s="3">
        <v>0</v>
      </c>
      <c r="D29" s="3">
        <f t="shared" si="5"/>
        <v>0</v>
      </c>
      <c r="E29" s="4">
        <f t="shared" si="6"/>
        <v>0</v>
      </c>
    </row>
    <row r="30" spans="1:5">
      <c r="A30" s="1" t="s">
        <v>29</v>
      </c>
      <c r="B30" s="2" t="s">
        <v>42</v>
      </c>
      <c r="C30" s="3">
        <v>0</v>
      </c>
      <c r="D30" s="3">
        <f t="shared" si="5"/>
        <v>0</v>
      </c>
      <c r="E30" s="4">
        <f t="shared" si="6"/>
        <v>0</v>
      </c>
    </row>
    <row r="31" spans="1:5">
      <c r="A31" s="15" t="s">
        <v>30</v>
      </c>
      <c r="B31" s="16">
        <v>5</v>
      </c>
      <c r="C31" s="17">
        <f>SUM(C23:C30)</f>
        <v>2352.58</v>
      </c>
      <c r="D31" s="3">
        <f t="shared" si="5"/>
        <v>2470.2089999999998</v>
      </c>
      <c r="E31" s="4">
        <f t="shared" si="6"/>
        <v>2587.8380000000002</v>
      </c>
    </row>
    <row r="32" spans="1:5">
      <c r="A32" s="1" t="s">
        <v>31</v>
      </c>
      <c r="B32" s="2">
        <v>61</v>
      </c>
      <c r="C32" s="3">
        <v>0</v>
      </c>
      <c r="D32" s="3">
        <v>0</v>
      </c>
      <c r="E32" s="4">
        <v>0</v>
      </c>
    </row>
    <row r="33" spans="1:5">
      <c r="A33" s="1" t="s">
        <v>32</v>
      </c>
      <c r="B33" s="2">
        <v>63</v>
      </c>
      <c r="C33" s="3">
        <v>0</v>
      </c>
      <c r="D33" s="3">
        <f>C33*1.05</f>
        <v>0</v>
      </c>
      <c r="E33" s="4">
        <f>C33*1.1</f>
        <v>0</v>
      </c>
    </row>
    <row r="34" spans="1:5">
      <c r="A34" s="15" t="s">
        <v>33</v>
      </c>
      <c r="B34" s="16">
        <v>6</v>
      </c>
      <c r="C34" s="17">
        <f>SUM(C32:C33)</f>
        <v>0</v>
      </c>
      <c r="D34" s="3">
        <f>C34*1.05</f>
        <v>0</v>
      </c>
      <c r="E34" s="4">
        <f>C34*1.1</f>
        <v>0</v>
      </c>
    </row>
    <row r="35" spans="1:5" ht="15.75">
      <c r="A35" s="5" t="s">
        <v>34</v>
      </c>
      <c r="B35" s="6" t="s">
        <v>43</v>
      </c>
      <c r="C35" s="13">
        <f>C31+C34</f>
        <v>2352.58</v>
      </c>
      <c r="D35" s="13">
        <f t="shared" ref="D35:E35" si="7">D31+D34</f>
        <v>2470.2089999999998</v>
      </c>
      <c r="E35" s="14">
        <f t="shared" si="7"/>
        <v>2587.8380000000002</v>
      </c>
    </row>
    <row r="36" spans="1:5">
      <c r="A36" s="1"/>
      <c r="B36" s="2"/>
      <c r="C36" s="3"/>
      <c r="D36" s="3"/>
      <c r="E36" s="4"/>
    </row>
    <row r="37" spans="1:5">
      <c r="A37" s="1" t="s">
        <v>35</v>
      </c>
      <c r="B37" s="2"/>
      <c r="C37" s="3"/>
      <c r="D37" s="3"/>
      <c r="E37" s="4"/>
    </row>
    <row r="38" spans="1:5">
      <c r="A38" s="1" t="s">
        <v>36</v>
      </c>
      <c r="B38" s="2">
        <v>8123</v>
      </c>
      <c r="C38" s="3">
        <v>0</v>
      </c>
      <c r="D38" s="3">
        <v>0</v>
      </c>
      <c r="E38" s="4">
        <v>0</v>
      </c>
    </row>
    <row r="39" spans="1:5">
      <c r="A39" s="1" t="s">
        <v>37</v>
      </c>
      <c r="B39" s="2">
        <v>8124</v>
      </c>
      <c r="C39" s="3">
        <v>56.8</v>
      </c>
      <c r="D39" s="3">
        <v>0</v>
      </c>
      <c r="E39" s="4">
        <v>0</v>
      </c>
    </row>
    <row r="40" spans="1:5" ht="15.75">
      <c r="A40" s="5" t="s">
        <v>38</v>
      </c>
      <c r="B40" s="6"/>
      <c r="C40" s="7">
        <f>SUM(C38:C39)</f>
        <v>56.8</v>
      </c>
      <c r="D40" s="7">
        <f t="shared" ref="D40:E40" si="8">SUM(D38:D39)</f>
        <v>0</v>
      </c>
      <c r="E40" s="8">
        <f t="shared" si="8"/>
        <v>0</v>
      </c>
    </row>
    <row r="41" spans="1:5">
      <c r="A41" s="1"/>
      <c r="B41" s="2"/>
      <c r="C41" s="3"/>
      <c r="D41" s="3"/>
      <c r="E41" s="4"/>
    </row>
    <row r="42" spans="1:5" ht="15.75">
      <c r="A42" s="5" t="s">
        <v>39</v>
      </c>
      <c r="B42" s="6"/>
      <c r="C42" s="7">
        <f>C35+C40</f>
        <v>2409.38</v>
      </c>
      <c r="D42" s="7">
        <f t="shared" ref="D42:E42" si="9">D35+D40</f>
        <v>2470.2089999999998</v>
      </c>
      <c r="E42" s="8">
        <f t="shared" si="9"/>
        <v>2587.8380000000002</v>
      </c>
    </row>
    <row r="43" spans="1:5" ht="15.75">
      <c r="A43" s="5" t="s">
        <v>40</v>
      </c>
      <c r="B43" s="6"/>
      <c r="C43" s="7">
        <f>C20-C35-C40</f>
        <v>285.62000000000006</v>
      </c>
      <c r="D43" s="7">
        <f t="shared" ref="D43:E43" si="10">D20-D35-D40</f>
        <v>372.54100000000017</v>
      </c>
      <c r="E43" s="8">
        <f t="shared" si="10"/>
        <v>376.66199999999981</v>
      </c>
    </row>
    <row r="44" spans="1:5">
      <c r="A44" s="1"/>
      <c r="B44" s="2"/>
      <c r="C44" s="3"/>
      <c r="D44" s="3"/>
      <c r="E44" s="4"/>
    </row>
    <row r="45" spans="1:5" ht="15.75" thickBot="1">
      <c r="A45" s="9" t="s">
        <v>41</v>
      </c>
      <c r="B45" s="10"/>
      <c r="C45" s="25">
        <f>C4+C43</f>
        <v>1855.3200000000002</v>
      </c>
      <c r="D45" s="25">
        <f>D4+D43</f>
        <v>2227.8610000000003</v>
      </c>
      <c r="E45" s="26">
        <f>E4+E43</f>
        <v>2604.5230000000001</v>
      </c>
    </row>
    <row r="47" spans="1:5">
      <c r="A47" t="s">
        <v>44</v>
      </c>
    </row>
    <row r="48" spans="1:5">
      <c r="A48" t="s">
        <v>45</v>
      </c>
    </row>
  </sheetData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obechejna@sumavanet.cz</dc:creator>
  <cp:lastModifiedBy>obechejna@sumavanet.cz</cp:lastModifiedBy>
  <cp:lastPrinted>2016-12-05T09:32:59Z</cp:lastPrinted>
  <dcterms:created xsi:type="dcterms:W3CDTF">2013-12-18T12:46:55Z</dcterms:created>
  <dcterms:modified xsi:type="dcterms:W3CDTF">2016-12-05T09:33:03Z</dcterms:modified>
</cp:coreProperties>
</file>